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DESARROLLOS\ARCHIVOS MENSUALES\Aplicativo\AreaTrabajo\"/>
    </mc:Choice>
  </mc:AlternateContent>
  <xr:revisionPtr revIDLastSave="0" documentId="13_ncr:1_{5D98051C-E85F-4B21-A5BD-3F50F8790797}" xr6:coauthVersionLast="44" xr6:coauthVersionMax="44" xr10:uidLastSave="{00000000-0000-0000-0000-000000000000}"/>
  <bookViews>
    <workbookView xWindow="3000" yWindow="540" windowWidth="17832" windowHeight="10812" tabRatio="769" firstSheet="2" activeTab="5" xr2:uid="{00000000-000D-0000-FFFF-FFFF00000000}"/>
  </bookViews>
  <sheets>
    <sheet name="FORMATOS" sheetId="7" r:id="rId1"/>
    <sheet name="302-A - VINCULACION" sheetId="2" r:id="rId2"/>
    <sheet name="CB 0302 B SALARIOS Y PS" sheetId="3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3" l="1"/>
  <c r="F21" i="3"/>
  <c r="D21" i="3"/>
  <c r="C21" i="3"/>
  <c r="E21" i="3"/>
  <c r="G21" i="3"/>
  <c r="H21" i="3"/>
  <c r="B34" i="3"/>
  <c r="G34" i="3"/>
  <c r="C34" i="3"/>
  <c r="D34" i="3"/>
  <c r="E34" i="3"/>
  <c r="F34" i="3"/>
  <c r="H34" i="3"/>
  <c r="B43" i="3"/>
  <c r="C43" i="3"/>
  <c r="D43" i="3"/>
  <c r="E43" i="3"/>
  <c r="F43" i="3"/>
  <c r="G43" i="3"/>
  <c r="H43" i="3"/>
  <c r="E47" i="3" l="1"/>
  <c r="C47" i="3"/>
  <c r="D47" i="3"/>
  <c r="F47" i="3"/>
  <c r="H47" i="3"/>
  <c r="G47" i="3"/>
  <c r="B47" i="3"/>
  <c r="N10" i="2" l="1"/>
  <c r="N11" i="2"/>
  <c r="N12" i="2"/>
  <c r="N13" i="2"/>
  <c r="N14" i="2"/>
  <c r="N15" i="2"/>
  <c r="N16" i="2"/>
  <c r="B4" i="8" l="1"/>
  <c r="B4" i="6"/>
  <c r="D4" i="5"/>
  <c r="B4" i="4"/>
  <c r="B4" i="3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<sst xmlns="http://schemas.openxmlformats.org/spreadsheetml/2006/main" count="218" uniqueCount="118">
  <si>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</si>
  <si>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</si>
  <si>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</si>
  <si>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</si>
  <si>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</si>
  <si>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</si>
  <si>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</si>
  <si>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</si>
  <si>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</si>
  <si>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</si>
  <si>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</si>
  <si>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</si>
  <si>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</si>
  <si>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</si>
  <si>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</si>
  <si>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</si>
  <si>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</si>
  <si>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</si>
  <si>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</si>
  <si>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</si>
  <si>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</si>
  <si>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</si>
  <si>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</si>
  <si>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</si>
  <si>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</si>
  <si>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</si>
  <si>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</si>
  <si>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</si>
  <si>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</si>
  <si>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</si>
  <si>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</si>
  <si>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</si>
  <si>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</si>
  <si>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</si>
  <si>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</si>
  <si>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</si>
  <si>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</si>
  <si>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</si>
  <si>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</si>
  <si>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</si>
  <si>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</si>
  <si>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</si>
  <si>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</si>
  <si>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</si>
  <si>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</si>
  <si>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</si>
  <si>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</si>
  <si>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</si>
  <si>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</si>
  <si>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</si>
  <si>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</si>
  <si>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</si>
  <si>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</si>
  <si>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</si>
  <si>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</si>
  <si>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</si>
  <si>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</si>
  <si>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</si>
  <si>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</si>
  <si>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</si>
  <si>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</si>
  <si>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</si>
  <si>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</si>
  <si>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</si>
  <si>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</si>
  <si>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</si>
  <si>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</si>
  <si>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</si>
  <si>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</si>
  <si>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</si>
  <si>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</si>
  <si>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</si>
  <si>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</si>
  <si>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</si>
  <si>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</si>
  <si>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</si>
  <si>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</si>
  <si>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</si>
  <si>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</si>
  <si>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</si>
  <si>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</si>
  <si>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</si>
  <si>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</si>
  <si>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</si>
  <si>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</si>
  <si>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</si>
  <si>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</si>
  <si>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</si>
  <si>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</si>
  <si>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</si>
  <si>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</si>
  <si>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</si>
  <si>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</si>
  <si>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</si>
  <si>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</si>
  <si>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</si>
  <si>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</si>
  <si>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</si>
  <si>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</si>
  <si>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</si>
  <si>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</si>
  <si>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</si>
  <si>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</si>
  <si>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</si>
  <si>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</si>
  <si>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</si>
  <si>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</si>
  <si>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</si>
  <si>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</si>
  <si>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</si>
  <si>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</si>
  <si>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</si>
  <si>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</si>
  <si>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</si>
  <si>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</si>
  <si>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</si>
  <si>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>31/03/2020</t>
  </si>
  <si>
    <t>Hora (tiempo preciado con el bebe) Normatividad Distrital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</si>
</sst>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1" xfId="2" applyNumberFormat="1" applyFont="1" applyFill="1" applyBorder="1" applyAlignment="1">
      <alignment horizontal="right" wrapText="1"/>
    </xf>
    <xf numFmtId="0" fontId="0" fillId="0" borderId="22" xfId="0" applyBorder="1"/>
    <xf numFmtId="0" fontId="6" fillId="2" borderId="8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4" xfId="0" applyBorder="1"/>
    <xf numFmtId="0" fontId="12" fillId="0" borderId="0" xfId="1"/>
    <xf numFmtId="0" fontId="1" fillId="0" borderId="25" xfId="0" applyFont="1" applyBorder="1"/>
    <xf numFmtId="0" fontId="1" fillId="0" borderId="26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5" fillId="0" borderId="0" xfId="0" applyFont="1"/>
    <xf numFmtId="0" fontId="11" fillId="0" borderId="27" xfId="0" applyFont="1" applyBorder="1" applyAlignment="1">
      <alignment vertical="center" wrapText="1"/>
    </xf>
    <xf numFmtId="14" fontId="1" fillId="0" borderId="26" xfId="0" applyNumberFormat="1" applyFont="1" applyBorder="1"/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0" fontId="16" fillId="7" borderId="3" xfId="0" applyFont="1" applyFill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17" fillId="0" borderId="3" xfId="0" quotePrefix="1" applyFont="1" applyBorder="1" applyAlignment="1">
      <alignment wrapText="1"/>
    </xf>
    <xf numFmtId="0" fontId="21" fillId="0" borderId="3" xfId="0" quotePrefix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wrapText="1"/>
    </xf>
    <xf numFmtId="0" fontId="16" fillId="8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/>
    <xf numFmtId="0" fontId="1" fillId="5" borderId="6" xfId="0" applyFont="1" applyFill="1" applyBorder="1"/>
    <xf numFmtId="3" fontId="19" fillId="0" borderId="3" xfId="0" applyNumberFormat="1" applyFont="1" applyBorder="1" applyAlignment="1">
      <alignment horizontal="right" wrapText="1"/>
    </xf>
    <xf numFmtId="3" fontId="6" fillId="2" borderId="3" xfId="0" applyNumberFormat="1" applyFont="1" applyFill="1" applyBorder="1" applyAlignment="1">
      <alignment wrapText="1"/>
    </xf>
    <xf numFmtId="3" fontId="19" fillId="0" borderId="30" xfId="0" applyNumberFormat="1" applyFont="1" applyBorder="1" applyAlignment="1">
      <alignment wrapText="1"/>
    </xf>
    <xf numFmtId="3" fontId="19" fillId="0" borderId="11" xfId="0" applyNumberFormat="1" applyFont="1" applyBorder="1" applyAlignment="1">
      <alignment wrapText="1"/>
    </xf>
    <xf numFmtId="3" fontId="19" fillId="0" borderId="12" xfId="0" applyNumberFormat="1" applyFont="1" applyBorder="1" applyAlignment="1">
      <alignment wrapText="1"/>
    </xf>
    <xf numFmtId="3" fontId="19" fillId="0" borderId="31" xfId="0" applyNumberFormat="1" applyFont="1" applyBorder="1" applyAlignment="1">
      <alignment wrapText="1"/>
    </xf>
    <xf numFmtId="3" fontId="19" fillId="0" borderId="7" xfId="0" applyNumberFormat="1" applyFont="1" applyBorder="1" applyAlignment="1">
      <alignment wrapText="1"/>
    </xf>
    <xf numFmtId="3" fontId="19" fillId="0" borderId="14" xfId="0" applyNumberFormat="1" applyFont="1" applyBorder="1" applyAlignment="1">
      <alignment wrapText="1"/>
    </xf>
    <xf numFmtId="3" fontId="19" fillId="0" borderId="32" xfId="0" applyNumberFormat="1" applyFont="1" applyBorder="1" applyAlignment="1">
      <alignment wrapText="1"/>
    </xf>
    <xf numFmtId="3" fontId="19" fillId="0" borderId="3" xfId="0" applyNumberFormat="1" applyFont="1" applyBorder="1" applyAlignment="1">
      <alignment wrapText="1"/>
    </xf>
    <xf numFmtId="3" fontId="19" fillId="0" borderId="0" xfId="0" applyNumberFormat="1" applyFont="1" applyBorder="1" applyAlignment="1">
      <alignment wrapText="1"/>
    </xf>
    <xf numFmtId="3" fontId="19" fillId="0" borderId="11" xfId="0" applyNumberFormat="1" applyFont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right" wrapText="1"/>
    </xf>
    <xf numFmtId="3" fontId="19" fillId="0" borderId="14" xfId="0" applyNumberFormat="1" applyFont="1" applyBorder="1" applyAlignment="1">
      <alignment horizontal="right" wrapText="1"/>
    </xf>
    <xf numFmtId="1" fontId="18" fillId="0" borderId="3" xfId="0" applyNumberFormat="1" applyFont="1" applyBorder="1" applyAlignment="1">
      <alignment horizontal="center" wrapText="1"/>
    </xf>
    <xf numFmtId="1" fontId="10" fillId="2" borderId="3" xfId="0" applyNumberFormat="1" applyFont="1" applyFill="1" applyBorder="1" applyAlignment="1">
      <alignment horizontal="center" wrapText="1"/>
    </xf>
    <xf numFmtId="1" fontId="9" fillId="3" borderId="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6" fillId="3" borderId="0" xfId="0" applyNumberFormat="1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wrapText="1"/>
    </xf>
    <xf numFmtId="1" fontId="18" fillId="0" borderId="3" xfId="0" applyNumberFormat="1" applyFont="1" applyFill="1" applyBorder="1" applyAlignment="1">
      <alignment horizontal="center" wrapText="1"/>
    </xf>
    <xf numFmtId="1" fontId="18" fillId="0" borderId="3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10" fillId="2" borderId="3" xfId="0" applyNumberFormat="1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1066386</xdr:colOff>
      <xdr:row>0</xdr:row>
      <xdr:rowOff>731630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8"/>
  <sheetViews>
    <sheetView workbookViewId="0">
      <selection activeCell="A14" sqref="A14"/>
    </sheetView>
  </sheetViews>
  <sheetFormatPr baseColWidth="10" defaultRowHeight="13.2"/>
  <cols>
    <col min="1" max="1" width="45.5546875" customWidth="1"/>
    <col min="2" max="2" width="75.88671875" bestFit="1" customWidth="1"/>
  </cols>
  <sheetData>
    <row r="1" spans="1:7" ht="76.5" customHeight="1">
      <c r="B1" s="36" t="s">
        <v>86</v>
      </c>
    </row>
    <row r="2" spans="1:7">
      <c r="A2" s="35" t="s">
        <v>85</v>
      </c>
      <c r="B2" s="35" t="s">
        <v>84</v>
      </c>
    </row>
    <row r="3" spans="1:7" ht="15">
      <c r="A3" s="38" t="s">
        <v>79</v>
      </c>
      <c r="B3" s="39" t="s">
        <v>16</v>
      </c>
    </row>
    <row r="4" spans="1:7" ht="20.25" customHeight="1">
      <c r="A4" s="38" t="s">
        <v>80</v>
      </c>
      <c r="B4" s="39" t="s">
        <v>28</v>
      </c>
      <c r="C4" s="32"/>
      <c r="D4" s="32"/>
      <c r="E4" s="32"/>
      <c r="F4" s="32"/>
      <c r="G4" s="32"/>
    </row>
    <row r="5" spans="1:7" ht="17.25" customHeight="1">
      <c r="A5" s="38" t="s">
        <v>81</v>
      </c>
      <c r="B5" s="39" t="s">
        <v>51</v>
      </c>
      <c r="C5" s="33"/>
    </row>
    <row r="6" spans="1:7" ht="17.25" customHeight="1">
      <c r="A6" s="38" t="s">
        <v>82</v>
      </c>
      <c r="B6" s="39" t="s">
        <v>63</v>
      </c>
      <c r="C6" s="33"/>
      <c r="D6" s="33"/>
    </row>
    <row r="7" spans="1:7" ht="15">
      <c r="A7" s="38" t="s">
        <v>83</v>
      </c>
      <c r="B7" s="39" t="s">
        <v>72</v>
      </c>
      <c r="C7" s="34"/>
      <c r="D7" s="34"/>
      <c r="E7" s="34"/>
    </row>
    <row r="8" spans="1:7">
      <c r="A8" s="53" t="s">
        <v>94</v>
      </c>
      <c r="B8" s="39" t="s">
        <v>89</v>
      </c>
    </row>
  </sheetData>
  <hyperlinks>
    <hyperlink ref="A3" location="'302-A - VINCULACION'!A1" display="302-A - VINCULACION" xr:uid="{00000000-0004-0000-0000-000000000000}"/>
    <hyperlink ref="A4" location="'CB 0302 B SALARIOS Y PS'!A1" display="CB 0302 B SALARIOS Y PS" xr:uid="{00000000-0004-0000-0000-000001000000}"/>
    <hyperlink ref="A5" location="'CB 0302 C'!A1" display="CB 0302 C" xr:uid="{00000000-0004-0000-0000-000002000000}"/>
    <hyperlink ref="A6" location="'CB 0302 D LICENC. Y PERMIS'!A1" display="CB 0302 D LICENC. Y PERMIS" xr:uid="{00000000-0004-0000-0000-000003000000}"/>
    <hyperlink ref="A7" location="'CB 0302E COMISIONES'!A1" display="CB 0302E COMISIONES" xr:uid="{00000000-0004-0000-0000-000004000000}"/>
    <hyperlink ref="A8" location="'CB 0302F RESUMEN'!A1" display="CB 0302F RESUMEN" xr:uid="{00000000-0004-0000-0000-000005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T17"/>
  <sheetViews>
    <sheetView showGridLines="0" topLeftCell="A2" zoomScale="90" zoomScaleNormal="90" workbookViewId="0">
      <selection activeCell="E3" sqref="E3"/>
    </sheetView>
  </sheetViews>
  <sheetFormatPr baseColWidth="10" defaultColWidth="11.44140625" defaultRowHeight="13.2"/>
  <cols>
    <col min="1" max="1" width="19.44140625" style="2" customWidth="1"/>
    <col min="2" max="2" width="15.109375" style="2" customWidth="1"/>
    <col min="3" max="3" width="13.5546875" style="2" customWidth="1"/>
    <col min="4" max="4" width="15" style="2" customWidth="1"/>
    <col min="5" max="5" width="17.88671875" style="2" customWidth="1"/>
    <col min="6" max="6" width="15.44140625" style="2" customWidth="1"/>
    <col min="7" max="7" width="15.109375" style="2" customWidth="1"/>
    <col min="8" max="8" width="15.5546875" style="2" customWidth="1"/>
    <col min="9" max="9" width="15.33203125" style="2" customWidth="1"/>
    <col min="10" max="10" width="14.6640625" style="2" customWidth="1"/>
    <col min="11" max="11" width="16.44140625" style="2" customWidth="1"/>
    <col min="12" max="12" width="16.5546875" style="2" customWidth="1"/>
    <col min="13" max="13" width="16.6640625" style="2" customWidth="1"/>
    <col min="14" max="14" width="14" style="2" customWidth="1"/>
    <col min="15" max="15" width="15" style="2" customWidth="1"/>
    <col min="16" max="16" width="13.6640625" style="2" customWidth="1"/>
    <col min="17" max="17" width="17.6640625" style="2" customWidth="1"/>
    <col min="18" max="18" width="23.88671875" style="2" customWidth="1"/>
    <col min="19" max="16384" width="11.44140625" style="2"/>
  </cols>
  <sheetData>
    <row r="1" spans="1:20" ht="54" customHeight="1"/>
    <row r="3" spans="1:20" ht="13.8" thickBot="1">
      <c r="A3" s="61" t="s">
        <v>95</v>
      </c>
      <c r="B3" s="54" t="s">
        <v>101</v>
      </c>
    </row>
    <row r="4" spans="1:20" ht="13.8" thickBot="1">
      <c r="A4" s="61" t="s">
        <v>96</v>
      </c>
      <c r="B4" s="63" t="s">
        <v>116</v>
      </c>
    </row>
    <row r="5" spans="1:20" ht="13.8" thickBot="1">
      <c r="A5" s="61" t="s">
        <v>97</v>
      </c>
      <c r="B5" s="55" t="s">
        <v>102</v>
      </c>
    </row>
    <row r="6" spans="1:20" ht="71.25" customHeight="1">
      <c r="A6" s="77" t="s">
        <v>15</v>
      </c>
      <c r="B6" s="76" t="s">
        <v>16</v>
      </c>
      <c r="C6" s="56"/>
    </row>
    <row r="8" spans="1:20" ht="19.5" customHeight="1" thickBot="1">
      <c r="A8" s="37" t="s">
        <v>87</v>
      </c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4" customFormat="1" ht="72" customHeight="1">
      <c r="A9" s="3" t="s">
        <v>0</v>
      </c>
      <c r="B9" s="89" t="s">
        <v>26</v>
      </c>
      <c r="C9" s="89" t="s">
        <v>17</v>
      </c>
      <c r="D9" s="89" t="s">
        <v>18</v>
      </c>
      <c r="E9" s="103" t="s">
        <v>2</v>
      </c>
      <c r="F9" s="103" t="s">
        <v>3</v>
      </c>
      <c r="G9" s="103" t="s">
        <v>4</v>
      </c>
      <c r="H9" s="90" t="s">
        <v>5</v>
      </c>
      <c r="I9" s="90" t="s">
        <v>6</v>
      </c>
      <c r="J9" s="90" t="s">
        <v>7</v>
      </c>
      <c r="K9" s="91" t="s">
        <v>8</v>
      </c>
      <c r="L9" s="91" t="s">
        <v>9</v>
      </c>
      <c r="M9" s="91" t="s">
        <v>10</v>
      </c>
      <c r="N9" s="105" t="s">
        <v>11</v>
      </c>
      <c r="O9" s="105" t="s">
        <v>12</v>
      </c>
      <c r="P9" s="105" t="s">
        <v>13</v>
      </c>
      <c r="Q9" s="109" t="s">
        <v>14</v>
      </c>
    </row>
    <row r="10" spans="1:20" ht="14.4">
      <c r="A10" s="6" t="s">
        <v>19</v>
      </c>
      <c r="B10" s="96">
        <v>0</v>
      </c>
      <c r="C10" s="96">
        <v>0</v>
      </c>
      <c r="D10" s="96">
        <v>65</v>
      </c>
      <c r="E10" s="104">
        <v>2</v>
      </c>
      <c r="F10" s="104">
        <v>0</v>
      </c>
      <c r="G10" s="104">
        <v>93</v>
      </c>
      <c r="H10" s="107">
        <v>0</v>
      </c>
      <c r="I10" s="107">
        <v>0</v>
      </c>
      <c r="J10" s="107">
        <v>6</v>
      </c>
      <c r="K10" s="108">
        <v>0</v>
      </c>
      <c r="L10" s="108">
        <v>0</v>
      </c>
      <c r="M10" s="108">
        <v>0</v>
      </c>
      <c r="N10" s="106">
        <f>B10+E10+H10+K10</f>
        <v>2</v>
      </c>
      <c r="O10" s="106">
        <f>C10+F10+I10+L10</f>
        <v>0</v>
      </c>
      <c r="P10" s="106">
        <f>D10+G10+J10+M10</f>
        <v>164</v>
      </c>
      <c r="Q10" s="110"/>
    </row>
    <row r="11" spans="1:20" ht="14.4">
      <c r="A11" s="6" t="s">
        <v>20</v>
      </c>
      <c r="B11" s="96">
        <v>0</v>
      </c>
      <c r="C11" s="96">
        <v>1</v>
      </c>
      <c r="D11" s="96">
        <v>54</v>
      </c>
      <c r="E11" s="104">
        <v>0</v>
      </c>
      <c r="F11" s="104">
        <v>0</v>
      </c>
      <c r="G11" s="104">
        <v>42</v>
      </c>
      <c r="H11" s="107">
        <v>0</v>
      </c>
      <c r="I11" s="107">
        <v>0</v>
      </c>
      <c r="J11" s="107">
        <v>0</v>
      </c>
      <c r="K11" s="108">
        <v>0</v>
      </c>
      <c r="L11" s="108">
        <v>0</v>
      </c>
      <c r="M11" s="108">
        <v>0</v>
      </c>
      <c r="N11" s="106">
        <f t="shared" ref="N11:P16" si="0">B11+E11+H11+K11</f>
        <v>0</v>
      </c>
      <c r="O11" s="106">
        <f t="shared" si="0"/>
        <v>1</v>
      </c>
      <c r="P11" s="106">
        <f t="shared" si="0"/>
        <v>96</v>
      </c>
      <c r="Q11" s="110"/>
    </row>
    <row r="12" spans="1:20" ht="14.4">
      <c r="A12" s="6" t="s">
        <v>21</v>
      </c>
      <c r="B12" s="96">
        <v>0</v>
      </c>
      <c r="C12" s="96">
        <v>1</v>
      </c>
      <c r="D12" s="96">
        <v>477</v>
      </c>
      <c r="E12" s="104">
        <v>1</v>
      </c>
      <c r="F12" s="104">
        <v>3</v>
      </c>
      <c r="G12" s="104">
        <v>136</v>
      </c>
      <c r="H12" s="107">
        <v>0</v>
      </c>
      <c r="I12" s="107">
        <v>0</v>
      </c>
      <c r="J12" s="107">
        <v>2</v>
      </c>
      <c r="K12" s="108">
        <v>0</v>
      </c>
      <c r="L12" s="108">
        <v>0</v>
      </c>
      <c r="M12" s="108">
        <v>0</v>
      </c>
      <c r="N12" s="106">
        <f t="shared" si="0"/>
        <v>1</v>
      </c>
      <c r="O12" s="106">
        <f t="shared" si="0"/>
        <v>4</v>
      </c>
      <c r="P12" s="106">
        <f t="shared" si="0"/>
        <v>615</v>
      </c>
      <c r="Q12" s="110"/>
    </row>
    <row r="13" spans="1:20" ht="14.4">
      <c r="A13" s="6" t="s">
        <v>22</v>
      </c>
      <c r="B13" s="96">
        <v>0</v>
      </c>
      <c r="C13" s="96">
        <v>0</v>
      </c>
      <c r="D13" s="96">
        <v>0</v>
      </c>
      <c r="E13" s="104">
        <v>0</v>
      </c>
      <c r="F13" s="104">
        <v>0</v>
      </c>
      <c r="G13" s="104">
        <v>0</v>
      </c>
      <c r="H13" s="107">
        <v>0</v>
      </c>
      <c r="I13" s="107">
        <v>0</v>
      </c>
      <c r="J13" s="107">
        <v>0</v>
      </c>
      <c r="K13" s="108">
        <v>0</v>
      </c>
      <c r="L13" s="108">
        <v>0</v>
      </c>
      <c r="M13" s="108">
        <v>0</v>
      </c>
      <c r="N13" s="106">
        <f t="shared" si="0"/>
        <v>0</v>
      </c>
      <c r="O13" s="106">
        <f t="shared" si="0"/>
        <v>0</v>
      </c>
      <c r="P13" s="106">
        <f t="shared" si="0"/>
        <v>0</v>
      </c>
      <c r="Q13" s="110"/>
    </row>
    <row r="14" spans="1:20" ht="14.4">
      <c r="A14" s="6" t="s">
        <v>23</v>
      </c>
      <c r="B14" s="96">
        <v>0</v>
      </c>
      <c r="C14" s="96">
        <v>0</v>
      </c>
      <c r="D14" s="96">
        <v>4</v>
      </c>
      <c r="E14" s="104">
        <v>0</v>
      </c>
      <c r="F14" s="104">
        <v>0</v>
      </c>
      <c r="G14" s="104">
        <v>0</v>
      </c>
      <c r="H14" s="107">
        <v>6</v>
      </c>
      <c r="I14" s="107">
        <v>10</v>
      </c>
      <c r="J14" s="107">
        <v>23</v>
      </c>
      <c r="K14" s="108">
        <v>0</v>
      </c>
      <c r="L14" s="108">
        <v>0</v>
      </c>
      <c r="M14" s="108">
        <v>0</v>
      </c>
      <c r="N14" s="106">
        <f t="shared" si="0"/>
        <v>6</v>
      </c>
      <c r="O14" s="106">
        <f t="shared" si="0"/>
        <v>10</v>
      </c>
      <c r="P14" s="106">
        <f t="shared" si="0"/>
        <v>27</v>
      </c>
      <c r="Q14" s="110"/>
    </row>
    <row r="15" spans="1:20" ht="14.4">
      <c r="A15" s="6" t="s">
        <v>24</v>
      </c>
      <c r="B15" s="96">
        <v>0</v>
      </c>
      <c r="C15" s="96">
        <v>0</v>
      </c>
      <c r="D15" s="96">
        <v>6</v>
      </c>
      <c r="E15" s="104">
        <v>0</v>
      </c>
      <c r="F15" s="104">
        <v>0</v>
      </c>
      <c r="G15" s="104">
        <v>0</v>
      </c>
      <c r="H15" s="107">
        <v>20</v>
      </c>
      <c r="I15" s="107">
        <v>25</v>
      </c>
      <c r="J15" s="107">
        <v>109</v>
      </c>
      <c r="K15" s="108">
        <v>0</v>
      </c>
      <c r="L15" s="108">
        <v>0</v>
      </c>
      <c r="M15" s="108">
        <v>0</v>
      </c>
      <c r="N15" s="106">
        <f t="shared" si="0"/>
        <v>20</v>
      </c>
      <c r="O15" s="106">
        <f t="shared" si="0"/>
        <v>25</v>
      </c>
      <c r="P15" s="106">
        <f t="shared" si="0"/>
        <v>115</v>
      </c>
      <c r="Q15" s="110"/>
    </row>
    <row r="16" spans="1:20" ht="15" thickBot="1">
      <c r="A16" s="6" t="s">
        <v>25</v>
      </c>
      <c r="B16" s="96">
        <v>0</v>
      </c>
      <c r="C16" s="96">
        <v>0</v>
      </c>
      <c r="D16" s="96">
        <v>0</v>
      </c>
      <c r="E16" s="104">
        <v>0</v>
      </c>
      <c r="F16" s="104">
        <v>0</v>
      </c>
      <c r="G16" s="104">
        <v>0</v>
      </c>
      <c r="H16" s="107">
        <v>0</v>
      </c>
      <c r="I16" s="107">
        <v>0</v>
      </c>
      <c r="J16" s="107">
        <v>0</v>
      </c>
      <c r="K16" s="108">
        <v>0</v>
      </c>
      <c r="L16" s="108">
        <v>0</v>
      </c>
      <c r="M16" s="108">
        <v>0</v>
      </c>
      <c r="N16" s="106">
        <f t="shared" si="0"/>
        <v>0</v>
      </c>
      <c r="O16" s="106">
        <f t="shared" si="0"/>
        <v>0</v>
      </c>
      <c r="P16" s="106">
        <f t="shared" si="0"/>
        <v>0</v>
      </c>
      <c r="Q16" s="110"/>
    </row>
    <row r="17" spans="1:17" ht="13.8" thickBot="1">
      <c r="A17" s="5" t="s">
        <v>1</v>
      </c>
      <c r="B17" s="89">
        <f t="shared" ref="B17:O17" si="1">SUM(B10:B16)</f>
        <v>0</v>
      </c>
      <c r="C17" s="89">
        <f t="shared" si="1"/>
        <v>2</v>
      </c>
      <c r="D17" s="89">
        <f t="shared" si="1"/>
        <v>606</v>
      </c>
      <c r="E17" s="103">
        <f t="shared" si="1"/>
        <v>3</v>
      </c>
      <c r="F17" s="103">
        <f t="shared" si="1"/>
        <v>3</v>
      </c>
      <c r="G17" s="103">
        <f t="shared" si="1"/>
        <v>271</v>
      </c>
      <c r="H17" s="90">
        <f t="shared" si="1"/>
        <v>26</v>
      </c>
      <c r="I17" s="90">
        <f t="shared" si="1"/>
        <v>35</v>
      </c>
      <c r="J17" s="90">
        <f t="shared" si="1"/>
        <v>140</v>
      </c>
      <c r="K17" s="91">
        <f t="shared" si="1"/>
        <v>0</v>
      </c>
      <c r="L17" s="91">
        <f t="shared" si="1"/>
        <v>0</v>
      </c>
      <c r="M17" s="91">
        <f t="shared" si="1"/>
        <v>0</v>
      </c>
      <c r="N17" s="105">
        <f t="shared" si="1"/>
        <v>29</v>
      </c>
      <c r="O17" s="105">
        <f t="shared" si="1"/>
        <v>40</v>
      </c>
      <c r="P17" s="105">
        <f>SUM(P10:P16)</f>
        <v>1017</v>
      </c>
      <c r="Q17" s="111"/>
    </row>
  </sheetData>
  <phoneticPr fontId="0" type="noConversion"/>
  <hyperlinks>
    <hyperlink ref="A8" location="FORMATOS!A1" display="RETORNAR AL INICIO" xr:uid="{00000000-0004-0000-01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J47"/>
  <sheetViews>
    <sheetView showGridLines="0" topLeftCell="A25" zoomScale="90" zoomScaleNormal="90" workbookViewId="0">
      <selection activeCell="E51" sqref="E51"/>
    </sheetView>
  </sheetViews>
  <sheetFormatPr baseColWidth="10" defaultRowHeight="13.2"/>
  <cols>
    <col min="1" max="1" width="39.109375" customWidth="1"/>
    <col min="2" max="8" width="18.33203125" style="8" customWidth="1"/>
    <col min="9" max="9" width="28.88671875" style="8" customWidth="1"/>
  </cols>
  <sheetData>
    <row r="1" spans="1:10" ht="60.75" customHeight="1"/>
    <row r="3" spans="1:10" ht="13.8" thickBot="1">
      <c r="A3" s="61" t="s">
        <v>95</v>
      </c>
      <c r="B3" s="54" t="s">
        <v>101</v>
      </c>
    </row>
    <row r="4" spans="1:10" ht="13.8" thickBot="1">
      <c r="A4" s="61" t="s">
        <v>96</v>
      </c>
      <c r="B4" s="63" t="str">
        <f>'302-A - VINCULACION'!B4</f>
        <v>31/03/2020</v>
      </c>
    </row>
    <row r="5" spans="1:10" ht="12.75" customHeight="1" thickBot="1">
      <c r="A5" s="61" t="s">
        <v>97</v>
      </c>
      <c r="B5" s="55" t="s">
        <v>102</v>
      </c>
    </row>
    <row r="6" spans="1:10" s="60" customFormat="1" ht="46.5" customHeight="1">
      <c r="A6" s="74" t="s">
        <v>27</v>
      </c>
      <c r="B6" s="140" t="s">
        <v>28</v>
      </c>
      <c r="C6" s="140"/>
      <c r="D6" s="140"/>
      <c r="E6" s="140"/>
      <c r="F6" s="58"/>
      <c r="G6" s="58"/>
      <c r="H6" s="58"/>
      <c r="I6" s="58"/>
      <c r="J6" s="59"/>
    </row>
    <row r="7" spans="1:10" s="60" customFormat="1" ht="15.75" customHeight="1">
      <c r="B7" s="57"/>
      <c r="C7" s="57"/>
      <c r="D7" s="57"/>
      <c r="E7" s="57"/>
      <c r="F7" s="57"/>
      <c r="G7" s="58"/>
      <c r="H7" s="58"/>
      <c r="I7" s="58"/>
      <c r="J7" s="59"/>
    </row>
    <row r="8" spans="1:10" ht="18.600000000000001">
      <c r="A8" s="37" t="s">
        <v>87</v>
      </c>
      <c r="B8" s="11"/>
      <c r="C8" s="9"/>
      <c r="D8" s="9"/>
      <c r="E8" s="9"/>
      <c r="F8" s="9"/>
      <c r="G8" s="9"/>
      <c r="J8" s="10"/>
    </row>
    <row r="9" spans="1:10" ht="15.6">
      <c r="A9" s="12" t="s">
        <v>29</v>
      </c>
      <c r="B9" s="13"/>
      <c r="C9" s="13"/>
      <c r="D9" s="13"/>
      <c r="E9" s="13"/>
      <c r="F9" s="13"/>
      <c r="G9" s="13"/>
    </row>
    <row r="10" spans="1:10">
      <c r="A10" s="14" t="s">
        <v>0</v>
      </c>
      <c r="B10" s="15" t="s">
        <v>30</v>
      </c>
      <c r="C10" s="15" t="s">
        <v>31</v>
      </c>
      <c r="D10" s="15" t="s">
        <v>32</v>
      </c>
      <c r="E10" s="15" t="s">
        <v>33</v>
      </c>
      <c r="F10" s="15" t="s">
        <v>34</v>
      </c>
      <c r="G10" s="15" t="s">
        <v>35</v>
      </c>
      <c r="H10" s="15" t="s">
        <v>36</v>
      </c>
      <c r="I10" s="15" t="s">
        <v>14</v>
      </c>
    </row>
    <row r="11" spans="1:10" ht="15">
      <c r="A11" s="16" t="s">
        <v>37</v>
      </c>
      <c r="B11" s="112">
        <v>467516628</v>
      </c>
      <c r="C11" s="112">
        <v>323970251</v>
      </c>
      <c r="D11" s="112">
        <v>3442272305</v>
      </c>
      <c r="E11" s="112"/>
      <c r="F11" s="112">
        <v>169110236</v>
      </c>
      <c r="G11" s="112">
        <v>855800787</v>
      </c>
      <c r="H11" s="112"/>
      <c r="I11" s="86"/>
    </row>
    <row r="12" spans="1:10" ht="15">
      <c r="A12" s="16" t="s">
        <v>38</v>
      </c>
      <c r="B12" s="112">
        <v>32318255</v>
      </c>
      <c r="C12" s="112">
        <v>6385426</v>
      </c>
      <c r="D12" s="112"/>
      <c r="E12" s="112"/>
      <c r="F12" s="112"/>
      <c r="G12" s="112"/>
      <c r="H12" s="112"/>
      <c r="I12" s="86"/>
    </row>
    <row r="13" spans="1:10" ht="15">
      <c r="A13" s="16" t="s">
        <v>39</v>
      </c>
      <c r="B13" s="112">
        <v>1476960</v>
      </c>
      <c r="C13" s="112"/>
      <c r="D13" s="112"/>
      <c r="E13" s="112"/>
      <c r="F13" s="112"/>
      <c r="G13" s="112"/>
      <c r="H13" s="112"/>
      <c r="I13" s="86"/>
    </row>
    <row r="14" spans="1:10" ht="15">
      <c r="A14" s="16" t="s">
        <v>40</v>
      </c>
      <c r="B14" s="112">
        <v>3277615</v>
      </c>
      <c r="C14" s="112"/>
      <c r="D14" s="112"/>
      <c r="E14" s="112"/>
      <c r="F14" s="112"/>
      <c r="G14" s="112"/>
      <c r="H14" s="112"/>
      <c r="I14" s="86"/>
    </row>
    <row r="15" spans="1:10" ht="15">
      <c r="A15" s="16" t="s">
        <v>41</v>
      </c>
      <c r="B15" s="112">
        <v>2352265</v>
      </c>
      <c r="C15" s="112"/>
      <c r="D15" s="112"/>
      <c r="E15" s="112"/>
      <c r="F15" s="112"/>
      <c r="G15" s="112"/>
      <c r="H15" s="112"/>
      <c r="I15" s="86"/>
    </row>
    <row r="16" spans="1:10" ht="15">
      <c r="A16" s="16" t="s">
        <v>42</v>
      </c>
      <c r="B16" s="112"/>
      <c r="C16" s="112"/>
      <c r="D16" s="112">
        <v>3099869</v>
      </c>
      <c r="E16" s="112"/>
      <c r="F16" s="112">
        <v>67445232</v>
      </c>
      <c r="G16" s="112">
        <v>316278829</v>
      </c>
      <c r="H16" s="112"/>
      <c r="I16" s="86"/>
    </row>
    <row r="17" spans="1:9" ht="15">
      <c r="A17" s="16" t="s">
        <v>43</v>
      </c>
      <c r="B17" s="112"/>
      <c r="C17" s="112"/>
      <c r="D17" s="112">
        <v>1511111070</v>
      </c>
      <c r="E17" s="112"/>
      <c r="F17" s="112">
        <v>90553339</v>
      </c>
      <c r="G17" s="112">
        <v>429434436</v>
      </c>
      <c r="H17" s="112"/>
      <c r="I17" s="86"/>
    </row>
    <row r="18" spans="1:9" ht="15">
      <c r="A18" s="16" t="s">
        <v>44</v>
      </c>
      <c r="B18" s="112">
        <v>5184397</v>
      </c>
      <c r="C18" s="112"/>
      <c r="D18" s="112"/>
      <c r="E18" s="112"/>
      <c r="F18" s="112"/>
      <c r="G18" s="112"/>
      <c r="H18" s="112"/>
      <c r="I18" s="86"/>
    </row>
    <row r="19" spans="1:9" ht="15">
      <c r="A19" s="16" t="s">
        <v>45</v>
      </c>
      <c r="B19" s="112">
        <v>11711525</v>
      </c>
      <c r="C19" s="112">
        <v>9132153</v>
      </c>
      <c r="D19" s="112">
        <v>149838108</v>
      </c>
      <c r="E19" s="112"/>
      <c r="F19" s="112">
        <v>4251402</v>
      </c>
      <c r="G19" s="112">
        <v>10198233</v>
      </c>
      <c r="H19" s="112"/>
      <c r="I19" s="86"/>
    </row>
    <row r="20" spans="1:9">
      <c r="A20" s="18"/>
      <c r="B20" s="112"/>
      <c r="C20" s="112"/>
      <c r="D20" s="112"/>
      <c r="E20" s="112"/>
      <c r="F20" s="112"/>
      <c r="G20" s="112"/>
      <c r="H20" s="112"/>
      <c r="I20" s="17"/>
    </row>
    <row r="21" spans="1:9">
      <c r="A21" s="14" t="s">
        <v>1</v>
      </c>
      <c r="B21" s="113">
        <f>SUM(B11:B19)</f>
        <v>523837645</v>
      </c>
      <c r="C21" s="113">
        <f t="shared" ref="C21:H21" si="0">SUM(C11:C19)</f>
        <v>339487830</v>
      </c>
      <c r="D21" s="113">
        <f t="shared" si="0"/>
        <v>5106321352</v>
      </c>
      <c r="E21" s="113">
        <f t="shared" si="0"/>
        <v>0</v>
      </c>
      <c r="F21" s="113">
        <f t="shared" si="0"/>
        <v>331360209</v>
      </c>
      <c r="G21" s="113">
        <f t="shared" si="0"/>
        <v>1611712285</v>
      </c>
      <c r="H21" s="113">
        <f t="shared" si="0"/>
        <v>0</v>
      </c>
      <c r="I21" s="17"/>
    </row>
    <row r="22" spans="1:9">
      <c r="A22" s="19"/>
      <c r="B22" s="92"/>
      <c r="C22" s="92"/>
      <c r="D22" s="92"/>
      <c r="E22" s="92"/>
      <c r="F22" s="92"/>
      <c r="G22" s="92"/>
      <c r="H22" s="92"/>
      <c r="I22" s="9"/>
    </row>
    <row r="23" spans="1:9">
      <c r="A23" s="19"/>
      <c r="B23" s="93"/>
      <c r="C23" s="93"/>
      <c r="D23" s="93"/>
      <c r="E23" s="93"/>
      <c r="F23" s="93"/>
      <c r="G23" s="93"/>
      <c r="H23" s="93"/>
      <c r="I23" s="9"/>
    </row>
    <row r="24" spans="1:9" ht="15.6">
      <c r="A24" s="12" t="s">
        <v>46</v>
      </c>
      <c r="B24" s="94"/>
      <c r="C24" s="94"/>
      <c r="D24" s="94"/>
      <c r="E24" s="94"/>
      <c r="F24" s="94"/>
      <c r="G24" s="94"/>
      <c r="H24" s="94"/>
      <c r="I24" s="9"/>
    </row>
    <row r="25" spans="1:9">
      <c r="A25" s="14" t="s">
        <v>0</v>
      </c>
      <c r="B25" s="95" t="s">
        <v>30</v>
      </c>
      <c r="C25" s="95" t="s">
        <v>31</v>
      </c>
      <c r="D25" s="95" t="s">
        <v>32</v>
      </c>
      <c r="E25" s="95" t="s">
        <v>33</v>
      </c>
      <c r="F25" s="95" t="s">
        <v>34</v>
      </c>
      <c r="G25" s="95" t="s">
        <v>35</v>
      </c>
      <c r="H25" s="95" t="s">
        <v>36</v>
      </c>
      <c r="I25" s="15" t="s">
        <v>14</v>
      </c>
    </row>
    <row r="26" spans="1:9">
      <c r="A26" s="26" t="s">
        <v>103</v>
      </c>
      <c r="B26" s="114"/>
      <c r="C26" s="115"/>
      <c r="D26" s="115"/>
      <c r="E26" s="115"/>
      <c r="F26" s="115"/>
      <c r="G26" s="115"/>
      <c r="H26" s="116"/>
      <c r="I26" s="86"/>
    </row>
    <row r="27" spans="1:9">
      <c r="A27" s="26" t="s">
        <v>104</v>
      </c>
      <c r="B27" s="114">
        <v>7961</v>
      </c>
      <c r="C27" s="115">
        <v>618902</v>
      </c>
      <c r="D27" s="115">
        <v>4493516</v>
      </c>
      <c r="E27" s="115"/>
      <c r="F27" s="115">
        <v>29297396</v>
      </c>
      <c r="G27" s="115">
        <v>67342748</v>
      </c>
      <c r="H27" s="116"/>
      <c r="I27" s="86"/>
    </row>
    <row r="28" spans="1:9">
      <c r="A28" s="26" t="s">
        <v>105</v>
      </c>
      <c r="B28" s="114">
        <v>213638</v>
      </c>
      <c r="C28" s="115">
        <v>5715009</v>
      </c>
      <c r="D28" s="115">
        <v>13104860</v>
      </c>
      <c r="E28" s="115"/>
      <c r="F28" s="115">
        <v>238443529</v>
      </c>
      <c r="G28" s="115">
        <v>470309424</v>
      </c>
      <c r="H28" s="116"/>
      <c r="I28" s="86"/>
    </row>
    <row r="29" spans="1:9">
      <c r="A29" s="26" t="s">
        <v>106</v>
      </c>
      <c r="B29" s="117">
        <v>17000466</v>
      </c>
      <c r="C29" s="118">
        <v>20026378</v>
      </c>
      <c r="D29" s="118">
        <v>171047166</v>
      </c>
      <c r="E29" s="118"/>
      <c r="F29" s="118">
        <v>161161022</v>
      </c>
      <c r="G29" s="118">
        <v>318136502</v>
      </c>
      <c r="H29" s="119"/>
      <c r="I29" s="86"/>
    </row>
    <row r="30" spans="1:9">
      <c r="A30" s="26" t="s">
        <v>107</v>
      </c>
      <c r="B30" s="120">
        <v>9995455</v>
      </c>
      <c r="C30" s="118">
        <v>11577570</v>
      </c>
      <c r="D30" s="118">
        <v>90626263</v>
      </c>
      <c r="E30" s="118"/>
      <c r="F30" s="118">
        <v>19914595</v>
      </c>
      <c r="G30" s="118">
        <v>30251361</v>
      </c>
      <c r="H30" s="119"/>
      <c r="I30" s="86"/>
    </row>
    <row r="31" spans="1:9">
      <c r="A31" s="26" t="s">
        <v>108</v>
      </c>
      <c r="B31" s="121"/>
      <c r="C31" s="117">
        <v>1136629</v>
      </c>
      <c r="D31" s="118">
        <v>1590993</v>
      </c>
      <c r="E31" s="118"/>
      <c r="F31" s="118">
        <v>22733024</v>
      </c>
      <c r="G31" s="118">
        <v>70164523</v>
      </c>
      <c r="H31" s="119"/>
      <c r="I31" s="86"/>
    </row>
    <row r="32" spans="1:9">
      <c r="A32" s="26" t="s">
        <v>109</v>
      </c>
      <c r="B32" s="121">
        <v>2123841</v>
      </c>
      <c r="C32" s="117">
        <v>2333599</v>
      </c>
      <c r="D32" s="118">
        <v>14131217</v>
      </c>
      <c r="E32" s="118"/>
      <c r="F32" s="118">
        <v>10247539</v>
      </c>
      <c r="G32" s="118">
        <v>20274141</v>
      </c>
      <c r="H32" s="119"/>
      <c r="I32" s="86"/>
    </row>
    <row r="33" spans="1:9">
      <c r="A33" s="26" t="s">
        <v>111</v>
      </c>
      <c r="B33" s="121"/>
      <c r="C33" s="122"/>
      <c r="D33" s="122"/>
      <c r="E33" s="122"/>
      <c r="F33" s="122"/>
      <c r="G33" s="122"/>
      <c r="H33" s="122"/>
      <c r="I33" s="86"/>
    </row>
    <row r="34" spans="1:9">
      <c r="A34" s="14" t="s">
        <v>1</v>
      </c>
      <c r="B34" s="113">
        <f>SUM(B26:B33)</f>
        <v>29341361</v>
      </c>
      <c r="C34" s="113">
        <f t="shared" ref="C34:H34" si="1">SUM(C26:C33)</f>
        <v>41408087</v>
      </c>
      <c r="D34" s="113">
        <f t="shared" si="1"/>
        <v>294994015</v>
      </c>
      <c r="E34" s="113">
        <f t="shared" si="1"/>
        <v>0</v>
      </c>
      <c r="F34" s="113">
        <f t="shared" si="1"/>
        <v>481797105</v>
      </c>
      <c r="G34" s="113">
        <f t="shared" si="1"/>
        <v>976478699</v>
      </c>
      <c r="H34" s="113">
        <f t="shared" si="1"/>
        <v>0</v>
      </c>
      <c r="I34" s="17"/>
    </row>
    <row r="35" spans="1:9">
      <c r="B35" s="93"/>
      <c r="C35" s="93"/>
      <c r="D35" s="93"/>
      <c r="E35" s="93"/>
      <c r="F35" s="93"/>
      <c r="G35" s="93"/>
      <c r="H35" s="93"/>
      <c r="I35"/>
    </row>
    <row r="36" spans="1:9">
      <c r="A36" s="19"/>
      <c r="B36" s="93"/>
      <c r="C36" s="93"/>
      <c r="D36" s="93"/>
      <c r="E36" s="93"/>
      <c r="F36" s="93"/>
      <c r="G36" s="93"/>
      <c r="H36" s="93"/>
      <c r="I36"/>
    </row>
    <row r="37" spans="1:9" ht="15.6">
      <c r="A37" s="12" t="s">
        <v>47</v>
      </c>
      <c r="B37" s="94"/>
      <c r="C37" s="94"/>
      <c r="D37" s="94"/>
      <c r="E37" s="94"/>
      <c r="F37" s="94"/>
      <c r="G37" s="94"/>
      <c r="H37" s="94"/>
      <c r="I37"/>
    </row>
    <row r="38" spans="1:9">
      <c r="A38" s="14" t="s">
        <v>0</v>
      </c>
      <c r="B38" s="95" t="s">
        <v>30</v>
      </c>
      <c r="C38" s="95" t="s">
        <v>31</v>
      </c>
      <c r="D38" s="95" t="s">
        <v>32</v>
      </c>
      <c r="E38" s="95" t="s">
        <v>33</v>
      </c>
      <c r="F38" s="95" t="s">
        <v>34</v>
      </c>
      <c r="G38" s="95" t="s">
        <v>35</v>
      </c>
      <c r="H38" s="95" t="s">
        <v>36</v>
      </c>
      <c r="I38" s="15" t="s">
        <v>14</v>
      </c>
    </row>
    <row r="39" spans="1:9">
      <c r="A39" s="97" t="s">
        <v>113</v>
      </c>
      <c r="B39" s="123">
        <v>729425763</v>
      </c>
      <c r="C39" s="123">
        <v>803324452</v>
      </c>
      <c r="D39" s="123">
        <v>18782003851</v>
      </c>
      <c r="E39" s="123"/>
      <c r="F39" s="123">
        <v>342440406</v>
      </c>
      <c r="G39" s="123">
        <v>412672796</v>
      </c>
      <c r="H39" s="124"/>
      <c r="I39" s="99"/>
    </row>
    <row r="40" spans="1:9">
      <c r="A40" s="98" t="s">
        <v>114</v>
      </c>
      <c r="B40" s="125">
        <v>8014</v>
      </c>
      <c r="C40" s="125">
        <v>655</v>
      </c>
      <c r="D40" s="125">
        <v>4461551</v>
      </c>
      <c r="E40" s="125"/>
      <c r="F40" s="125">
        <v>32517452</v>
      </c>
      <c r="G40" s="125">
        <v>68340892</v>
      </c>
      <c r="H40" s="126"/>
      <c r="I40" s="83"/>
    </row>
    <row r="41" spans="1:9">
      <c r="A41" s="98" t="s">
        <v>115</v>
      </c>
      <c r="B41" s="125">
        <v>77</v>
      </c>
      <c r="C41" s="125">
        <v>0</v>
      </c>
      <c r="D41" s="125">
        <v>91667.924666666659</v>
      </c>
      <c r="E41" s="125"/>
      <c r="F41" s="125">
        <v>704767.48866666667</v>
      </c>
      <c r="G41" s="125">
        <v>1509271.2203333331</v>
      </c>
      <c r="H41" s="126"/>
      <c r="I41" s="83"/>
    </row>
    <row r="42" spans="1:9">
      <c r="A42" s="20"/>
      <c r="B42" s="127"/>
      <c r="C42" s="127"/>
      <c r="D42" s="127"/>
      <c r="E42" s="127"/>
      <c r="F42" s="127"/>
      <c r="G42" s="127"/>
      <c r="H42" s="128"/>
      <c r="I42" s="17"/>
    </row>
    <row r="43" spans="1:9">
      <c r="A43" s="14" t="s">
        <v>1</v>
      </c>
      <c r="B43" s="113">
        <f>SUM(B39:B42)</f>
        <v>729433854</v>
      </c>
      <c r="C43" s="113">
        <f t="shared" ref="C43:H43" si="2">SUM(C39:C42)</f>
        <v>803325107</v>
      </c>
      <c r="D43" s="113">
        <f t="shared" si="2"/>
        <v>18786557069.924667</v>
      </c>
      <c r="E43" s="113">
        <f t="shared" si="2"/>
        <v>0</v>
      </c>
      <c r="F43" s="113">
        <f t="shared" si="2"/>
        <v>375662625.48866665</v>
      </c>
      <c r="G43" s="113">
        <f t="shared" si="2"/>
        <v>482522959.22033334</v>
      </c>
      <c r="H43" s="113">
        <f t="shared" si="2"/>
        <v>0</v>
      </c>
      <c r="I43" s="17"/>
    </row>
    <row r="45" spans="1:9" ht="15.6">
      <c r="A45" s="12" t="s">
        <v>48</v>
      </c>
    </row>
    <row r="46" spans="1:9">
      <c r="A46" s="14" t="s">
        <v>0</v>
      </c>
      <c r="B46" s="15" t="s">
        <v>30</v>
      </c>
      <c r="C46" s="15" t="s">
        <v>31</v>
      </c>
      <c r="D46" s="15" t="s">
        <v>32</v>
      </c>
      <c r="E46" s="15" t="s">
        <v>33</v>
      </c>
      <c r="F46" s="15" t="s">
        <v>34</v>
      </c>
      <c r="G46" s="15" t="s">
        <v>35</v>
      </c>
      <c r="H46" s="15" t="s">
        <v>36</v>
      </c>
      <c r="I46" s="15" t="s">
        <v>14</v>
      </c>
    </row>
    <row r="47" spans="1:9">
      <c r="A47" s="14" t="s">
        <v>49</v>
      </c>
      <c r="B47" s="113">
        <f t="shared" ref="B47:H47" si="3">+B21+B34+B43</f>
        <v>1282612860</v>
      </c>
      <c r="C47" s="113">
        <f t="shared" si="3"/>
        <v>1184221024</v>
      </c>
      <c r="D47" s="113">
        <f t="shared" si="3"/>
        <v>24187872436.924667</v>
      </c>
      <c r="E47" s="113">
        <f t="shared" si="3"/>
        <v>0</v>
      </c>
      <c r="F47" s="113">
        <f t="shared" si="3"/>
        <v>1188819939.4886665</v>
      </c>
      <c r="G47" s="113">
        <f t="shared" si="3"/>
        <v>3070713943.2203331</v>
      </c>
      <c r="H47" s="113">
        <f t="shared" si="3"/>
        <v>0</v>
      </c>
      <c r="I47" s="87"/>
    </row>
  </sheetData>
  <mergeCells count="1">
    <mergeCell ref="B6:E6"/>
  </mergeCells>
  <hyperlinks>
    <hyperlink ref="A8" location="FORMATOS!A1" display="RETORNAR AL INICIO" xr:uid="{00000000-0004-0000-0200-000000000000}"/>
  </hyperlinks>
  <printOptions horizontalCentered="1"/>
  <pageMargins left="0.51181102362204722" right="0.19685039370078741" top="0.39370078740157483" bottom="0.98425196850393704" header="0" footer="0"/>
  <pageSetup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D25"/>
  <sheetViews>
    <sheetView topLeftCell="A9" zoomScaleNormal="100" workbookViewId="0">
      <selection activeCell="F24" sqref="F24"/>
    </sheetView>
  </sheetViews>
  <sheetFormatPr baseColWidth="10" defaultRowHeight="13.2"/>
  <cols>
    <col min="1" max="1" width="33.33203125" customWidth="1"/>
    <col min="2" max="2" width="25.5546875" customWidth="1"/>
    <col min="3" max="3" width="25.44140625" customWidth="1"/>
  </cols>
  <sheetData>
    <row r="1" spans="1:4" ht="56.25" customHeight="1"/>
    <row r="3" spans="1:4" ht="13.8" thickBot="1">
      <c r="A3" s="61" t="s">
        <v>95</v>
      </c>
      <c r="B3" s="54" t="s">
        <v>101</v>
      </c>
    </row>
    <row r="4" spans="1:4" ht="13.8" thickBot="1">
      <c r="A4" s="61" t="s">
        <v>96</v>
      </c>
      <c r="B4" s="63" t="str">
        <f>'302-A - VINCULACION'!B4</f>
        <v>31/03/2020</v>
      </c>
    </row>
    <row r="5" spans="1:4" ht="13.8" thickBot="1">
      <c r="A5" s="61" t="s">
        <v>97</v>
      </c>
      <c r="B5" s="55" t="s">
        <v>102</v>
      </c>
    </row>
    <row r="7" spans="1:4" ht="46.8">
      <c r="A7" s="72" t="s">
        <v>50</v>
      </c>
      <c r="B7" s="73" t="s">
        <v>51</v>
      </c>
      <c r="C7" s="21"/>
    </row>
    <row r="8" spans="1:4" ht="20.25" customHeight="1">
      <c r="B8" s="22"/>
      <c r="C8" s="22"/>
      <c r="D8" s="23"/>
    </row>
    <row r="9" spans="1:4" ht="20.25" customHeight="1">
      <c r="A9" s="141" t="s">
        <v>52</v>
      </c>
      <c r="B9" s="141"/>
      <c r="C9" s="22"/>
      <c r="D9" s="23"/>
    </row>
    <row r="10" spans="1:4" ht="29.25" customHeight="1">
      <c r="A10" s="37" t="s">
        <v>87</v>
      </c>
    </row>
    <row r="11" spans="1:4" ht="13.5" customHeight="1">
      <c r="A11" s="24" t="s">
        <v>53</v>
      </c>
      <c r="B11" s="24"/>
      <c r="C11" s="10"/>
    </row>
    <row r="12" spans="1:4">
      <c r="A12" s="14" t="s">
        <v>0</v>
      </c>
      <c r="B12" s="15" t="s">
        <v>54</v>
      </c>
      <c r="C12" s="14" t="s">
        <v>14</v>
      </c>
    </row>
    <row r="13" spans="1:4" ht="15">
      <c r="A13" s="25" t="s">
        <v>55</v>
      </c>
      <c r="B13" s="129">
        <v>26</v>
      </c>
      <c r="C13" s="26"/>
    </row>
    <row r="14" spans="1:4" ht="15">
      <c r="A14" s="25" t="s">
        <v>56</v>
      </c>
      <c r="B14" s="129">
        <v>0</v>
      </c>
      <c r="C14" s="26"/>
    </row>
    <row r="15" spans="1:4" ht="15">
      <c r="A15" s="25" t="s">
        <v>57</v>
      </c>
      <c r="B15" s="129">
        <v>3</v>
      </c>
      <c r="C15" s="26"/>
    </row>
    <row r="16" spans="1:4">
      <c r="A16" s="14" t="s">
        <v>48</v>
      </c>
      <c r="B16" s="130">
        <f>SUM(B13:B15)</f>
        <v>29</v>
      </c>
      <c r="C16" s="26"/>
    </row>
    <row r="17" spans="1:4">
      <c r="A17" s="27"/>
      <c r="B17" s="131"/>
      <c r="C17" s="10"/>
    </row>
    <row r="18" spans="1:4">
      <c r="A18" s="27"/>
      <c r="B18" s="131"/>
      <c r="C18" s="10"/>
    </row>
    <row r="19" spans="1:4">
      <c r="B19" s="132"/>
    </row>
    <row r="20" spans="1:4" ht="13.5" customHeight="1">
      <c r="A20" s="24" t="s">
        <v>58</v>
      </c>
      <c r="B20" s="133"/>
      <c r="C20" s="10"/>
      <c r="D20" s="10"/>
    </row>
    <row r="21" spans="1:4">
      <c r="A21" s="14" t="s">
        <v>0</v>
      </c>
      <c r="B21" s="134" t="s">
        <v>54</v>
      </c>
      <c r="C21" s="14" t="s">
        <v>14</v>
      </c>
    </row>
    <row r="22" spans="1:4" ht="15">
      <c r="A22" s="16" t="s">
        <v>59</v>
      </c>
      <c r="B22" s="129">
        <v>4</v>
      </c>
      <c r="C22" s="26"/>
    </row>
    <row r="23" spans="1:4" ht="15">
      <c r="A23" s="16" t="s">
        <v>60</v>
      </c>
      <c r="B23" s="135">
        <v>39</v>
      </c>
      <c r="C23" s="26"/>
    </row>
    <row r="24" spans="1:4" ht="15">
      <c r="A24" s="16" t="s">
        <v>61</v>
      </c>
      <c r="B24" s="129">
        <v>0</v>
      </c>
      <c r="C24" s="26"/>
    </row>
    <row r="25" spans="1:4">
      <c r="A25" s="14" t="s">
        <v>48</v>
      </c>
      <c r="B25" s="130">
        <f>SUM(B22:B24)</f>
        <v>43</v>
      </c>
      <c r="C25" s="26"/>
    </row>
  </sheetData>
  <mergeCells count="1">
    <mergeCell ref="A9:B9"/>
  </mergeCells>
  <hyperlinks>
    <hyperlink ref="A10" location="FORMATOS!A1" display="RETORNAR AL INICIO" xr:uid="{00000000-0004-0000-0300-000000000000}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25"/>
  <sheetViews>
    <sheetView showGridLines="0" topLeftCell="A10" zoomScaleNormal="100" workbookViewId="0">
      <selection activeCell="A28" sqref="A28"/>
    </sheetView>
  </sheetViews>
  <sheetFormatPr baseColWidth="10" defaultRowHeight="13.2"/>
  <cols>
    <col min="1" max="1" width="30.5546875" customWidth="1"/>
    <col min="2" max="3" width="16.44140625" customWidth="1"/>
    <col min="4" max="4" width="17.44140625" customWidth="1"/>
    <col min="5" max="5" width="19.44140625" customWidth="1"/>
    <col min="6" max="6" width="47.88671875" customWidth="1"/>
  </cols>
  <sheetData>
    <row r="1" spans="1:7" ht="55.5" customHeight="1"/>
    <row r="3" spans="1:7" ht="13.8" thickBot="1">
      <c r="A3" s="61" t="s">
        <v>95</v>
      </c>
      <c r="B3" s="61"/>
      <c r="C3" s="61"/>
      <c r="D3" s="54" t="s">
        <v>101</v>
      </c>
    </row>
    <row r="4" spans="1:7" ht="13.8" thickBot="1">
      <c r="A4" s="61" t="s">
        <v>96</v>
      </c>
      <c r="B4" s="61"/>
      <c r="C4" s="61"/>
      <c r="D4" s="63" t="str">
        <f>'302-A - VINCULACION'!B4</f>
        <v>31/03/2020</v>
      </c>
    </row>
    <row r="5" spans="1:7" ht="13.8" thickBot="1">
      <c r="A5" s="61" t="s">
        <v>97</v>
      </c>
      <c r="B5" s="61"/>
      <c r="C5" s="61"/>
      <c r="D5" s="55" t="s">
        <v>102</v>
      </c>
    </row>
    <row r="6" spans="1:7" ht="58.5" customHeight="1">
      <c r="A6" s="72" t="s">
        <v>62</v>
      </c>
      <c r="B6" s="22"/>
      <c r="C6" s="22"/>
      <c r="D6" s="141" t="s">
        <v>63</v>
      </c>
      <c r="E6" s="141"/>
      <c r="F6" s="22"/>
    </row>
    <row r="7" spans="1:7" ht="17.25" customHeight="1"/>
    <row r="8" spans="1:7" ht="17.25" customHeight="1">
      <c r="A8" s="141" t="s">
        <v>52</v>
      </c>
      <c r="B8" s="141"/>
      <c r="C8" s="141"/>
      <c r="D8" s="141"/>
      <c r="E8" s="141"/>
    </row>
    <row r="9" spans="1:7" ht="18.75" customHeight="1">
      <c r="A9" s="37" t="s">
        <v>87</v>
      </c>
      <c r="B9" s="37"/>
      <c r="C9" s="37"/>
      <c r="D9" s="28"/>
      <c r="E9" s="28"/>
    </row>
    <row r="10" spans="1:7" ht="15.6">
      <c r="A10" s="29" t="s">
        <v>64</v>
      </c>
      <c r="B10" s="29"/>
      <c r="C10" s="29"/>
      <c r="D10" s="24"/>
      <c r="E10" s="24"/>
      <c r="F10" s="10"/>
      <c r="G10" s="10"/>
    </row>
    <row r="11" spans="1:7" ht="24" customHeight="1">
      <c r="A11" s="29"/>
      <c r="B11" s="142" t="s">
        <v>99</v>
      </c>
      <c r="C11" s="143"/>
      <c r="D11" s="142" t="s">
        <v>98</v>
      </c>
      <c r="E11" s="143"/>
      <c r="F11" s="10"/>
      <c r="G11" s="10"/>
    </row>
    <row r="12" spans="1:7" ht="41.25" customHeight="1">
      <c r="A12" s="66" t="s">
        <v>0</v>
      </c>
      <c r="B12" s="66" t="s">
        <v>65</v>
      </c>
      <c r="C12" s="66" t="s">
        <v>66</v>
      </c>
      <c r="D12" s="66" t="s">
        <v>65</v>
      </c>
      <c r="E12" s="66" t="s">
        <v>66</v>
      </c>
      <c r="F12" s="66" t="s">
        <v>14</v>
      </c>
    </row>
    <row r="13" spans="1:7" ht="13.8">
      <c r="A13" s="62" t="s">
        <v>67</v>
      </c>
      <c r="B13" s="136"/>
      <c r="C13" s="136">
        <v>1</v>
      </c>
      <c r="D13" s="136"/>
      <c r="E13" s="136"/>
      <c r="F13" s="100"/>
    </row>
    <row r="14" spans="1:7" ht="13.8">
      <c r="A14" s="62" t="s">
        <v>68</v>
      </c>
      <c r="B14" s="139">
        <v>9</v>
      </c>
      <c r="C14" s="139">
        <v>0</v>
      </c>
      <c r="D14" s="139">
        <v>44</v>
      </c>
      <c r="E14" s="139">
        <v>0</v>
      </c>
      <c r="F14" s="64"/>
    </row>
    <row r="15" spans="1:7" ht="13.8">
      <c r="A15" s="62" t="s">
        <v>69</v>
      </c>
      <c r="B15" s="139">
        <v>0</v>
      </c>
      <c r="C15" s="139">
        <v>0</v>
      </c>
      <c r="D15" s="139">
        <v>0</v>
      </c>
      <c r="E15" s="139">
        <v>0</v>
      </c>
      <c r="F15" s="64"/>
    </row>
    <row r="16" spans="1:7">
      <c r="A16" s="15" t="s">
        <v>48</v>
      </c>
      <c r="B16" s="130">
        <f>SUM(B13:B15)</f>
        <v>9</v>
      </c>
      <c r="C16" s="130">
        <f>SUM(C13:C15)</f>
        <v>1</v>
      </c>
      <c r="D16" s="130">
        <f>SUM(D13:D15)</f>
        <v>44</v>
      </c>
      <c r="E16" s="130">
        <f>SUM(E13:E15)</f>
        <v>0</v>
      </c>
      <c r="F16" s="65"/>
    </row>
    <row r="17" spans="1:7">
      <c r="B17" s="137"/>
      <c r="C17" s="137"/>
      <c r="D17" s="137"/>
      <c r="E17" s="137"/>
    </row>
    <row r="18" spans="1:7" ht="15.6">
      <c r="A18" s="29" t="s">
        <v>70</v>
      </c>
      <c r="B18" s="133"/>
      <c r="C18" s="133"/>
      <c r="D18" s="133"/>
      <c r="E18" s="133"/>
      <c r="F18" s="10"/>
      <c r="G18" s="10"/>
    </row>
    <row r="19" spans="1:7">
      <c r="A19" s="66" t="s">
        <v>0</v>
      </c>
      <c r="B19" s="69" t="s">
        <v>65</v>
      </c>
      <c r="C19" s="69" t="s">
        <v>66</v>
      </c>
      <c r="D19" s="69" t="s">
        <v>65</v>
      </c>
      <c r="E19" s="69" t="s">
        <v>66</v>
      </c>
      <c r="F19" s="66" t="s">
        <v>14</v>
      </c>
    </row>
    <row r="20" spans="1:7" ht="13.8">
      <c r="A20" s="62" t="s">
        <v>67</v>
      </c>
      <c r="B20" s="139">
        <v>20</v>
      </c>
      <c r="C20" s="139"/>
      <c r="D20" s="139">
        <v>24</v>
      </c>
      <c r="E20" s="139"/>
      <c r="F20" s="79"/>
    </row>
    <row r="21" spans="1:7" ht="13.8">
      <c r="A21" s="62" t="s">
        <v>68</v>
      </c>
      <c r="B21" s="139">
        <v>0</v>
      </c>
      <c r="C21" s="139"/>
      <c r="D21" s="139">
        <v>0</v>
      </c>
      <c r="E21" s="139"/>
      <c r="F21" s="79"/>
    </row>
    <row r="22" spans="1:7" ht="13.8">
      <c r="A22" s="62" t="s">
        <v>69</v>
      </c>
      <c r="B22" s="139">
        <v>1</v>
      </c>
      <c r="C22" s="139"/>
      <c r="D22" s="139">
        <v>0</v>
      </c>
      <c r="E22" s="139"/>
      <c r="F22" s="80" t="s">
        <v>117</v>
      </c>
    </row>
    <row r="23" spans="1:7" ht="13.8">
      <c r="A23" s="62" t="s">
        <v>110</v>
      </c>
      <c r="B23" s="139">
        <v>2</v>
      </c>
      <c r="C23" s="139"/>
      <c r="D23" s="139">
        <v>4</v>
      </c>
      <c r="E23" s="139"/>
      <c r="F23" s="79"/>
    </row>
    <row r="24" spans="1:7" ht="13.8">
      <c r="A24" s="62" t="s">
        <v>111</v>
      </c>
      <c r="B24" s="139">
        <v>0</v>
      </c>
      <c r="C24" s="139"/>
      <c r="D24" s="139">
        <v>0</v>
      </c>
      <c r="E24" s="139"/>
      <c r="F24" s="88"/>
    </row>
    <row r="25" spans="1:7">
      <c r="A25" s="15" t="s">
        <v>48</v>
      </c>
      <c r="B25" s="138">
        <f>SUM(B20:B24)</f>
        <v>23</v>
      </c>
      <c r="C25" s="138">
        <f>SUM(C20:C24)</f>
        <v>0</v>
      </c>
      <c r="D25" s="138">
        <f>SUM(D20:D24)</f>
        <v>28</v>
      </c>
      <c r="E25" s="138">
        <f>SUM(E20:E24)</f>
        <v>0</v>
      </c>
      <c r="F25" s="81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 xr:uid="{00000000-0004-0000-0400-000000000000}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G17"/>
  <sheetViews>
    <sheetView showGridLines="0" tabSelected="1" zoomScale="110" zoomScaleNormal="110" workbookViewId="0">
      <selection activeCell="D14" sqref="D14"/>
    </sheetView>
  </sheetViews>
  <sheetFormatPr baseColWidth="10" defaultRowHeight="13.2"/>
  <cols>
    <col min="1" max="1" width="52.44140625" customWidth="1"/>
    <col min="2" max="2" width="13" customWidth="1"/>
    <col min="3" max="3" width="14.44140625" customWidth="1"/>
    <col min="4" max="4" width="14" customWidth="1"/>
    <col min="5" max="5" width="16.33203125" customWidth="1"/>
    <col min="6" max="6" width="75" customWidth="1"/>
  </cols>
  <sheetData>
    <row r="1" spans="1:7" ht="55.5" customHeight="1"/>
    <row r="3" spans="1:7" ht="13.8" thickBot="1">
      <c r="A3" s="61" t="s">
        <v>95</v>
      </c>
      <c r="B3" s="54" t="s">
        <v>101</v>
      </c>
    </row>
    <row r="4" spans="1:7" ht="13.8" thickBot="1">
      <c r="A4" s="61" t="s">
        <v>96</v>
      </c>
      <c r="B4" s="63" t="str">
        <f>'302-A - VINCULACION'!B4</f>
        <v>31/03/2020</v>
      </c>
    </row>
    <row r="5" spans="1:7" ht="13.8" thickBot="1">
      <c r="A5" s="61" t="s">
        <v>97</v>
      </c>
      <c r="B5" s="55" t="s">
        <v>102</v>
      </c>
      <c r="C5" s="10"/>
      <c r="D5" s="10"/>
      <c r="E5" s="10"/>
      <c r="F5" s="10"/>
      <c r="G5" s="10"/>
    </row>
    <row r="6" spans="1:7" ht="32.25" customHeight="1">
      <c r="A6" s="78" t="s">
        <v>71</v>
      </c>
      <c r="B6" s="144" t="s">
        <v>72</v>
      </c>
      <c r="C6" s="144"/>
      <c r="D6" s="144"/>
      <c r="E6" s="144"/>
      <c r="F6" s="144"/>
      <c r="G6" s="10"/>
    </row>
    <row r="7" spans="1:7" ht="15" customHeight="1">
      <c r="G7" s="10"/>
    </row>
    <row r="8" spans="1:7" ht="18.600000000000001">
      <c r="A8" s="37" t="s">
        <v>87</v>
      </c>
      <c r="B8" s="10"/>
      <c r="C8" s="10"/>
      <c r="D8" s="10"/>
      <c r="E8" s="10"/>
      <c r="F8" s="10"/>
      <c r="G8" s="10"/>
    </row>
    <row r="9" spans="1:7" ht="13.5" customHeight="1">
      <c r="A9" s="24" t="s">
        <v>73</v>
      </c>
      <c r="B9" s="24"/>
      <c r="C9" s="24"/>
      <c r="D9" s="24"/>
      <c r="E9" s="24"/>
      <c r="F9" s="24"/>
      <c r="G9" s="10"/>
    </row>
    <row r="10" spans="1:7" ht="24.75" customHeight="1">
      <c r="A10" s="24"/>
      <c r="B10" s="145" t="s">
        <v>99</v>
      </c>
      <c r="C10" s="146"/>
      <c r="D10" s="145" t="s">
        <v>98</v>
      </c>
      <c r="E10" s="146"/>
      <c r="F10" s="24"/>
      <c r="G10" s="10"/>
    </row>
    <row r="11" spans="1:7" s="31" customFormat="1">
      <c r="A11" s="67" t="s">
        <v>0</v>
      </c>
      <c r="B11" s="68" t="s">
        <v>74</v>
      </c>
      <c r="C11" s="68" t="s">
        <v>75</v>
      </c>
      <c r="D11" s="68" t="s">
        <v>74</v>
      </c>
      <c r="E11" s="68" t="s">
        <v>75</v>
      </c>
      <c r="F11" s="15" t="s">
        <v>14</v>
      </c>
    </row>
    <row r="12" spans="1:7">
      <c r="A12" s="6" t="s">
        <v>76</v>
      </c>
      <c r="B12" s="82">
        <v>5</v>
      </c>
      <c r="C12" s="82"/>
      <c r="D12" s="82">
        <v>14</v>
      </c>
      <c r="E12" s="82"/>
      <c r="F12" s="102"/>
    </row>
    <row r="13" spans="1:7" ht="23.25" customHeight="1">
      <c r="A13" s="6" t="s">
        <v>77</v>
      </c>
      <c r="B13" s="82"/>
      <c r="C13" s="82"/>
      <c r="D13" s="82"/>
      <c r="E13" s="82"/>
      <c r="F13" s="84"/>
    </row>
    <row r="14" spans="1:7" ht="26.4">
      <c r="A14" s="6" t="s">
        <v>78</v>
      </c>
      <c r="B14" s="82">
        <v>1</v>
      </c>
      <c r="C14" s="82"/>
      <c r="D14" s="82">
        <v>1</v>
      </c>
      <c r="E14" s="82"/>
      <c r="F14" s="101"/>
    </row>
    <row r="15" spans="1:7" ht="26.4">
      <c r="A15" s="6" t="s">
        <v>100</v>
      </c>
      <c r="B15" s="82"/>
      <c r="C15" s="82"/>
      <c r="D15" s="82"/>
      <c r="E15" s="82"/>
      <c r="F15" s="85"/>
    </row>
    <row r="16" spans="1:7">
      <c r="A16" s="18"/>
      <c r="B16" s="82"/>
      <c r="C16" s="82"/>
      <c r="D16" s="82"/>
      <c r="E16" s="82"/>
      <c r="F16" s="84"/>
    </row>
    <row r="17" spans="1:6">
      <c r="A17" s="30" t="s">
        <v>48</v>
      </c>
      <c r="B17" s="69">
        <f>SUM(B12:B16)</f>
        <v>6</v>
      </c>
      <c r="C17" s="69">
        <f t="shared" ref="C17:E17" si="0">SUM(C12:C16)</f>
        <v>0</v>
      </c>
      <c r="D17" s="69">
        <f t="shared" si="0"/>
        <v>15</v>
      </c>
      <c r="E17" s="69">
        <f t="shared" si="0"/>
        <v>0</v>
      </c>
      <c r="F17" s="83"/>
    </row>
  </sheetData>
  <mergeCells count="3">
    <mergeCell ref="B6:F6"/>
    <mergeCell ref="B10:C10"/>
    <mergeCell ref="D10:E10"/>
  </mergeCells>
  <hyperlinks>
    <hyperlink ref="A8" location="FORMATOS!A1" display="RETORNAR AL INICIO" xr:uid="{00000000-0004-0000-0500-000000000000}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H12"/>
  <sheetViews>
    <sheetView showGridLines="0" workbookViewId="0">
      <selection activeCell="B15" sqref="B15"/>
    </sheetView>
  </sheetViews>
  <sheetFormatPr baseColWidth="10" defaultRowHeight="13.2"/>
  <cols>
    <col min="1" max="1" width="37.5546875" customWidth="1"/>
    <col min="2" max="4" width="21.44140625" customWidth="1"/>
    <col min="257" max="257" width="37.5546875" customWidth="1"/>
    <col min="258" max="260" width="21.44140625" customWidth="1"/>
    <col min="513" max="513" width="37.5546875" customWidth="1"/>
    <col min="514" max="516" width="21.44140625" customWidth="1"/>
    <col min="769" max="769" width="37.5546875" customWidth="1"/>
    <col min="770" max="772" width="21.44140625" customWidth="1"/>
    <col min="1025" max="1025" width="37.5546875" customWidth="1"/>
    <col min="1026" max="1028" width="21.44140625" customWidth="1"/>
    <col min="1281" max="1281" width="37.5546875" customWidth="1"/>
    <col min="1282" max="1284" width="21.44140625" customWidth="1"/>
    <col min="1537" max="1537" width="37.5546875" customWidth="1"/>
    <col min="1538" max="1540" width="21.44140625" customWidth="1"/>
    <col min="1793" max="1793" width="37.5546875" customWidth="1"/>
    <col min="1794" max="1796" width="21.44140625" customWidth="1"/>
    <col min="2049" max="2049" width="37.5546875" customWidth="1"/>
    <col min="2050" max="2052" width="21.44140625" customWidth="1"/>
    <col min="2305" max="2305" width="37.5546875" customWidth="1"/>
    <col min="2306" max="2308" width="21.44140625" customWidth="1"/>
    <col min="2561" max="2561" width="37.5546875" customWidth="1"/>
    <col min="2562" max="2564" width="21.44140625" customWidth="1"/>
    <col min="2817" max="2817" width="37.5546875" customWidth="1"/>
    <col min="2818" max="2820" width="21.44140625" customWidth="1"/>
    <col min="3073" max="3073" width="37.5546875" customWidth="1"/>
    <col min="3074" max="3076" width="21.44140625" customWidth="1"/>
    <col min="3329" max="3329" width="37.5546875" customWidth="1"/>
    <col min="3330" max="3332" width="21.44140625" customWidth="1"/>
    <col min="3585" max="3585" width="37.5546875" customWidth="1"/>
    <col min="3586" max="3588" width="21.44140625" customWidth="1"/>
    <col min="3841" max="3841" width="37.5546875" customWidth="1"/>
    <col min="3842" max="3844" width="21.44140625" customWidth="1"/>
    <col min="4097" max="4097" width="37.5546875" customWidth="1"/>
    <col min="4098" max="4100" width="21.44140625" customWidth="1"/>
    <col min="4353" max="4353" width="37.5546875" customWidth="1"/>
    <col min="4354" max="4356" width="21.44140625" customWidth="1"/>
    <col min="4609" max="4609" width="37.5546875" customWidth="1"/>
    <col min="4610" max="4612" width="21.44140625" customWidth="1"/>
    <col min="4865" max="4865" width="37.5546875" customWidth="1"/>
    <col min="4866" max="4868" width="21.44140625" customWidth="1"/>
    <col min="5121" max="5121" width="37.5546875" customWidth="1"/>
    <col min="5122" max="5124" width="21.44140625" customWidth="1"/>
    <col min="5377" max="5377" width="37.5546875" customWidth="1"/>
    <col min="5378" max="5380" width="21.44140625" customWidth="1"/>
    <col min="5633" max="5633" width="37.5546875" customWidth="1"/>
    <col min="5634" max="5636" width="21.44140625" customWidth="1"/>
    <col min="5889" max="5889" width="37.5546875" customWidth="1"/>
    <col min="5890" max="5892" width="21.44140625" customWidth="1"/>
    <col min="6145" max="6145" width="37.5546875" customWidth="1"/>
    <col min="6146" max="6148" width="21.44140625" customWidth="1"/>
    <col min="6401" max="6401" width="37.5546875" customWidth="1"/>
    <col min="6402" max="6404" width="21.44140625" customWidth="1"/>
    <col min="6657" max="6657" width="37.5546875" customWidth="1"/>
    <col min="6658" max="6660" width="21.44140625" customWidth="1"/>
    <col min="6913" max="6913" width="37.5546875" customWidth="1"/>
    <col min="6914" max="6916" width="21.44140625" customWidth="1"/>
    <col min="7169" max="7169" width="37.5546875" customWidth="1"/>
    <col min="7170" max="7172" width="21.44140625" customWidth="1"/>
    <col min="7425" max="7425" width="37.5546875" customWidth="1"/>
    <col min="7426" max="7428" width="21.44140625" customWidth="1"/>
    <col min="7681" max="7681" width="37.5546875" customWidth="1"/>
    <col min="7682" max="7684" width="21.44140625" customWidth="1"/>
    <col min="7937" max="7937" width="37.5546875" customWidth="1"/>
    <col min="7938" max="7940" width="21.44140625" customWidth="1"/>
    <col min="8193" max="8193" width="37.5546875" customWidth="1"/>
    <col min="8194" max="8196" width="21.44140625" customWidth="1"/>
    <col min="8449" max="8449" width="37.5546875" customWidth="1"/>
    <col min="8450" max="8452" width="21.44140625" customWidth="1"/>
    <col min="8705" max="8705" width="37.5546875" customWidth="1"/>
    <col min="8706" max="8708" width="21.44140625" customWidth="1"/>
    <col min="8961" max="8961" width="37.5546875" customWidth="1"/>
    <col min="8962" max="8964" width="21.44140625" customWidth="1"/>
    <col min="9217" max="9217" width="37.5546875" customWidth="1"/>
    <col min="9218" max="9220" width="21.44140625" customWidth="1"/>
    <col min="9473" max="9473" width="37.5546875" customWidth="1"/>
    <col min="9474" max="9476" width="21.44140625" customWidth="1"/>
    <col min="9729" max="9729" width="37.5546875" customWidth="1"/>
    <col min="9730" max="9732" width="21.44140625" customWidth="1"/>
    <col min="9985" max="9985" width="37.5546875" customWidth="1"/>
    <col min="9986" max="9988" width="21.44140625" customWidth="1"/>
    <col min="10241" max="10241" width="37.5546875" customWidth="1"/>
    <col min="10242" max="10244" width="21.44140625" customWidth="1"/>
    <col min="10497" max="10497" width="37.5546875" customWidth="1"/>
    <col min="10498" max="10500" width="21.44140625" customWidth="1"/>
    <col min="10753" max="10753" width="37.5546875" customWidth="1"/>
    <col min="10754" max="10756" width="21.44140625" customWidth="1"/>
    <col min="11009" max="11009" width="37.5546875" customWidth="1"/>
    <col min="11010" max="11012" width="21.44140625" customWidth="1"/>
    <col min="11265" max="11265" width="37.5546875" customWidth="1"/>
    <col min="11266" max="11268" width="21.44140625" customWidth="1"/>
    <col min="11521" max="11521" width="37.5546875" customWidth="1"/>
    <col min="11522" max="11524" width="21.44140625" customWidth="1"/>
    <col min="11777" max="11777" width="37.5546875" customWidth="1"/>
    <col min="11778" max="11780" width="21.44140625" customWidth="1"/>
    <col min="12033" max="12033" width="37.5546875" customWidth="1"/>
    <col min="12034" max="12036" width="21.44140625" customWidth="1"/>
    <col min="12289" max="12289" width="37.5546875" customWidth="1"/>
    <col min="12290" max="12292" width="21.44140625" customWidth="1"/>
    <col min="12545" max="12545" width="37.5546875" customWidth="1"/>
    <col min="12546" max="12548" width="21.44140625" customWidth="1"/>
    <col min="12801" max="12801" width="37.5546875" customWidth="1"/>
    <col min="12802" max="12804" width="21.44140625" customWidth="1"/>
    <col min="13057" max="13057" width="37.5546875" customWidth="1"/>
    <col min="13058" max="13060" width="21.44140625" customWidth="1"/>
    <col min="13313" max="13313" width="37.5546875" customWidth="1"/>
    <col min="13314" max="13316" width="21.44140625" customWidth="1"/>
    <col min="13569" max="13569" width="37.5546875" customWidth="1"/>
    <col min="13570" max="13572" width="21.44140625" customWidth="1"/>
    <col min="13825" max="13825" width="37.5546875" customWidth="1"/>
    <col min="13826" max="13828" width="21.44140625" customWidth="1"/>
    <col min="14081" max="14081" width="37.5546875" customWidth="1"/>
    <col min="14082" max="14084" width="21.44140625" customWidth="1"/>
    <col min="14337" max="14337" width="37.5546875" customWidth="1"/>
    <col min="14338" max="14340" width="21.44140625" customWidth="1"/>
    <col min="14593" max="14593" width="37.5546875" customWidth="1"/>
    <col min="14594" max="14596" width="21.44140625" customWidth="1"/>
    <col min="14849" max="14849" width="37.5546875" customWidth="1"/>
    <col min="14850" max="14852" width="21.44140625" customWidth="1"/>
    <col min="15105" max="15105" width="37.5546875" customWidth="1"/>
    <col min="15106" max="15108" width="21.44140625" customWidth="1"/>
    <col min="15361" max="15361" width="37.5546875" customWidth="1"/>
    <col min="15362" max="15364" width="21.44140625" customWidth="1"/>
    <col min="15617" max="15617" width="37.5546875" customWidth="1"/>
    <col min="15618" max="15620" width="21.44140625" customWidth="1"/>
    <col min="15873" max="15873" width="37.5546875" customWidth="1"/>
    <col min="15874" max="15876" width="21.44140625" customWidth="1"/>
    <col min="16129" max="16129" width="37.5546875" customWidth="1"/>
    <col min="16130" max="16132" width="21.44140625" customWidth="1"/>
  </cols>
  <sheetData>
    <row r="1" spans="1:8" ht="57" customHeight="1"/>
    <row r="3" spans="1:8" ht="13.8" thickBot="1">
      <c r="A3" s="61" t="s">
        <v>95</v>
      </c>
      <c r="B3" s="54" t="s">
        <v>112</v>
      </c>
    </row>
    <row r="4" spans="1:8" ht="13.8" thickBot="1">
      <c r="A4" s="61" t="s">
        <v>96</v>
      </c>
      <c r="B4" s="63" t="str">
        <f>'302-A - VINCULACION'!B4</f>
        <v>31/03/2020</v>
      </c>
    </row>
    <row r="5" spans="1:8" ht="13.8" thickBot="1">
      <c r="A5" s="61" t="s">
        <v>97</v>
      </c>
      <c r="B5" s="55" t="s">
        <v>102</v>
      </c>
      <c r="C5" s="10"/>
      <c r="D5" s="10"/>
      <c r="E5" s="10"/>
      <c r="F5" s="10"/>
      <c r="G5" s="10"/>
      <c r="H5" s="10"/>
    </row>
    <row r="6" spans="1:8" ht="45" customHeight="1">
      <c r="A6" s="75" t="s">
        <v>88</v>
      </c>
      <c r="B6" s="148" t="s">
        <v>89</v>
      </c>
      <c r="C6" s="148"/>
      <c r="D6" s="10"/>
      <c r="E6" s="10"/>
      <c r="F6" s="10"/>
      <c r="G6" s="10"/>
      <c r="H6" s="10"/>
    </row>
    <row r="7" spans="1:8" ht="20.25" customHeight="1">
      <c r="B7" s="57"/>
      <c r="C7" s="57"/>
      <c r="D7" s="57"/>
      <c r="E7" s="10"/>
      <c r="F7" s="10"/>
      <c r="G7" s="10"/>
      <c r="H7" s="10"/>
    </row>
    <row r="8" spans="1:8" ht="13.5" customHeight="1" thickBot="1">
      <c r="A8" s="147"/>
      <c r="B8" s="147"/>
      <c r="C8" s="147"/>
      <c r="D8" s="10"/>
      <c r="E8" s="10"/>
      <c r="F8" s="10"/>
      <c r="G8" s="10"/>
      <c r="H8" s="10"/>
    </row>
    <row r="9" spans="1:8" ht="13.8" thickBot="1">
      <c r="A9" s="40" t="s">
        <v>0</v>
      </c>
      <c r="B9" s="41" t="s">
        <v>90</v>
      </c>
      <c r="C9" s="42" t="s">
        <v>91</v>
      </c>
      <c r="D9" s="43" t="s">
        <v>14</v>
      </c>
    </row>
    <row r="10" spans="1:8">
      <c r="A10" s="6" t="s">
        <v>92</v>
      </c>
      <c r="B10" s="70">
        <v>709</v>
      </c>
      <c r="C10" s="44">
        <f>+B10/B12</f>
        <v>0.69714847590953788</v>
      </c>
      <c r="D10" s="45"/>
    </row>
    <row r="11" spans="1:8" ht="13.8" thickBot="1">
      <c r="A11" s="46" t="s">
        <v>93</v>
      </c>
      <c r="B11" s="71">
        <v>308</v>
      </c>
      <c r="C11" s="47">
        <f>+B11/B12</f>
        <v>0.30285152409046212</v>
      </c>
      <c r="D11" s="48"/>
    </row>
    <row r="12" spans="1:8" ht="13.8" thickBot="1">
      <c r="A12" s="49" t="s">
        <v>48</v>
      </c>
      <c r="B12" s="50">
        <f>SUM(B10:B11)</f>
        <v>1017</v>
      </c>
      <c r="C12" s="51">
        <f>SUM(C10:C11)</f>
        <v>1</v>
      </c>
      <c r="D12" s="52"/>
    </row>
  </sheetData>
  <mergeCells count="2">
    <mergeCell ref="A8:C8"/>
    <mergeCell ref="B6:C6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FORMATOS</vt:lpstr>
      <vt:lpstr>302-A - VINCULACION</vt:lpstr>
      <vt:lpstr>CB 0302 B SALARIOS Y PS</vt:lpstr>
      <vt:lpstr>CB 0302 C</vt:lpstr>
      <vt:lpstr>CB 0302 D LICENC. Y PERMIS</vt:lpstr>
      <vt:lpstr>CB 0302E COMISIONES</vt:lpstr>
      <vt:lpstr>CB 0302F 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lherrera</cp:lastModifiedBy>
  <cp:lastPrinted>2018-09-03T18:45:56Z</cp:lastPrinted>
  <dcterms:created xsi:type="dcterms:W3CDTF">2012-11-07T19:36:57Z</dcterms:created>
  <dcterms:modified xsi:type="dcterms:W3CDTF">2020-04-06T21:34:44Z</dcterms:modified>
</cp:coreProperties>
</file>